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決算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<sst xmlns="http://schemas.openxmlformats.org/spreadsheetml/2006/main" count="73" uniqueCount="59">
  <si>
    <t>収入の部</t>
  </si>
  <si>
    <t>予算額</t>
  </si>
  <si>
    <t>決算額</t>
  </si>
  <si>
    <t>支出の部</t>
  </si>
  <si>
    <t>部門活動費</t>
  </si>
  <si>
    <t>総会費</t>
  </si>
  <si>
    <t>部門事業助成金</t>
  </si>
  <si>
    <t>事業費</t>
  </si>
  <si>
    <t>部門研修会助成金</t>
  </si>
  <si>
    <t>会議費</t>
  </si>
  <si>
    <t>事務費</t>
  </si>
  <si>
    <t>予備費</t>
  </si>
  <si>
    <t>繰　越　金</t>
  </si>
  <si>
    <t>預金利息</t>
  </si>
  <si>
    <t>合計</t>
  </si>
  <si>
    <t>支出明細</t>
  </si>
  <si>
    <t>サーバー、ドメイン使用料</t>
  </si>
  <si>
    <t>ＨＰ管理費</t>
  </si>
  <si>
    <t>計</t>
  </si>
  <si>
    <t>次年度繰越金</t>
  </si>
  <si>
    <t>合計</t>
  </si>
  <si>
    <t>会議室飲料代</t>
  </si>
  <si>
    <t>会議室代</t>
  </si>
  <si>
    <t>資料代、コピー代</t>
  </si>
  <si>
    <t>収入明細</t>
  </si>
  <si>
    <t>計</t>
  </si>
  <si>
    <t>特別積立金</t>
  </si>
  <si>
    <t>調査研究費繰越</t>
  </si>
  <si>
    <t>部門研修費</t>
  </si>
  <si>
    <t>部門研修費</t>
  </si>
  <si>
    <t>バナー協賛金</t>
  </si>
  <si>
    <t>バナー広告協賛金</t>
  </si>
  <si>
    <t>部門活動費</t>
  </si>
  <si>
    <t>洋らん部会より</t>
  </si>
  <si>
    <t>同額繰越</t>
  </si>
  <si>
    <t>チャンピオン　様</t>
  </si>
  <si>
    <t>台大蘭園　様</t>
  </si>
  <si>
    <t>台霖生物科技　様</t>
  </si>
  <si>
    <t>その他繰越金</t>
  </si>
  <si>
    <t>　クーロン社　様</t>
  </si>
  <si>
    <t>平成２５年度　胡蝶蘭部門　決算書</t>
  </si>
  <si>
    <t>役員会大田花き、食事代</t>
  </si>
  <si>
    <t>寄付金</t>
  </si>
  <si>
    <t>中村、北谷様</t>
  </si>
  <si>
    <t>役員会、山梨、食事代等</t>
  </si>
  <si>
    <t>振込手数料</t>
  </si>
  <si>
    <t>役員会、鹿児島、食事代等</t>
  </si>
  <si>
    <t>Ｈ２５．6月12日　役員会、総会　大田花き　</t>
  </si>
  <si>
    <t>Ｈ２５．11月6日～　役員会、山梨大会　山梨</t>
  </si>
  <si>
    <t>H２６．  2月5日　役員会　鹿児島</t>
  </si>
  <si>
    <t>H２６．  2月5日　代表者会議　鹿児島</t>
  </si>
  <si>
    <t>山梨助成金戻り</t>
  </si>
  <si>
    <t>山梨大会より</t>
  </si>
  <si>
    <t>山梨県大会助成金戻り</t>
  </si>
  <si>
    <t>役員会、交通費</t>
  </si>
  <si>
    <t>国際蘭展審査</t>
  </si>
  <si>
    <t>H２６．  3月5日　台湾ＴＩＯＳ審査委員　台湾</t>
  </si>
  <si>
    <t>山梨大会助成金等</t>
  </si>
  <si>
    <t>資料・印刷代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</si>
</sst>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5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distributed" vertical="center" indent="1" shrinkToFit="1"/>
    </xf>
    <xf numFmtId="176" fontId="2" fillId="0" borderId="11" xfId="0" applyNumberFormat="1" applyFont="1" applyFill="1" applyBorder="1" applyAlignment="1">
      <alignment horizontal="distributed" vertical="center" inden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6" fontId="2" fillId="0" borderId="0" xfId="57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38" fontId="2" fillId="0" borderId="0" xfId="48" applyFont="1" applyFill="1" applyBorder="1" applyAlignment="1">
      <alignment horizontal="center" vertical="center" shrinkToFit="1"/>
    </xf>
    <xf numFmtId="38" fontId="2" fillId="0" borderId="10" xfId="48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6" fontId="2" fillId="0" borderId="10" xfId="57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38" fontId="2" fillId="0" borderId="1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left"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176" fontId="4" fillId="0" borderId="13" xfId="0" applyNumberFormat="1" applyFont="1" applyFill="1" applyBorder="1" applyAlignment="1">
      <alignment horizontal="distributed" vertical="center" indent="1" shrinkToFit="1"/>
    </xf>
    <xf numFmtId="176" fontId="4" fillId="0" borderId="12" xfId="0" applyNumberFormat="1" applyFont="1" applyFill="1" applyBorder="1" applyAlignment="1">
      <alignment horizontal="distributed" vertical="center" indent="1" shrinkToFit="1"/>
    </xf>
    <xf numFmtId="176" fontId="2" fillId="0" borderId="10" xfId="0" applyNumberFormat="1" applyFont="1" applyFill="1" applyBorder="1" applyAlignment="1">
      <alignment horizontal="distributed" vertical="center" indent="1" shrinkToFit="1"/>
    </xf>
    <xf numFmtId="176" fontId="6" fillId="0" borderId="13" xfId="0" applyNumberFormat="1" applyFont="1" applyFill="1" applyBorder="1" applyAlignment="1">
      <alignment horizontal="distributed" vertical="center" indent="1" shrinkToFit="1"/>
    </xf>
    <xf numFmtId="176" fontId="6" fillId="0" borderId="12" xfId="0" applyNumberFormat="1" applyFont="1" applyFill="1" applyBorder="1" applyAlignment="1">
      <alignment horizontal="distributed" vertical="center" indent="1" shrinkToFit="1"/>
    </xf>
    <xf numFmtId="176" fontId="5" fillId="0" borderId="15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distributed" vertical="center" indent="1" shrinkToFit="1"/>
    </xf>
    <xf numFmtId="176" fontId="2" fillId="0" borderId="12" xfId="0" applyNumberFormat="1" applyFont="1" applyFill="1" applyBorder="1" applyAlignment="1">
      <alignment horizontal="distributed" vertical="center" indent="1" shrinkToFit="1"/>
    </xf>
    <xf numFmtId="176" fontId="7" fillId="0" borderId="13" xfId="0" applyNumberFormat="1" applyFont="1" applyFill="1" applyBorder="1" applyAlignment="1">
      <alignment horizontal="distributed" vertical="center" indent="1" shrinkToFit="1"/>
    </xf>
    <xf numFmtId="176" fontId="7" fillId="0" borderId="12" xfId="0" applyNumberFormat="1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5" zoomScaleNormal="85" zoomScalePageLayoutView="0" workbookViewId="0" topLeftCell="A1">
      <selection activeCell="L10" sqref="L10"/>
    </sheetView>
  </sheetViews>
  <sheetFormatPr defaultColWidth="9.140625" defaultRowHeight="18" customHeight="1"/>
  <cols>
    <col min="1" max="2" width="11.421875" style="1" customWidth="1"/>
    <col min="3" max="4" width="11.57421875" style="18" customWidth="1"/>
    <col min="5" max="5" width="3.00390625" style="1" customWidth="1"/>
    <col min="6" max="7" width="11.421875" style="1" customWidth="1"/>
    <col min="8" max="9" width="11.57421875" style="18" customWidth="1"/>
    <col min="10" max="10" width="2.421875" style="1" customWidth="1"/>
    <col min="11" max="16384" width="9.00390625" style="1" customWidth="1"/>
  </cols>
  <sheetData>
    <row r="1" spans="1:9" ht="18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3" spans="1:9" ht="18" customHeight="1">
      <c r="A3" s="43" t="s">
        <v>0</v>
      </c>
      <c r="B3" s="43"/>
      <c r="C3" s="8" t="s">
        <v>1</v>
      </c>
      <c r="D3" s="8" t="s">
        <v>2</v>
      </c>
      <c r="F3" s="43" t="s">
        <v>3</v>
      </c>
      <c r="G3" s="43"/>
      <c r="H3" s="8" t="s">
        <v>1</v>
      </c>
      <c r="I3" s="8" t="s">
        <v>2</v>
      </c>
    </row>
    <row r="4" spans="1:9" ht="18" customHeight="1">
      <c r="A4" s="43" t="s">
        <v>4</v>
      </c>
      <c r="B4" s="43"/>
      <c r="C4" s="2">
        <v>100000</v>
      </c>
      <c r="D4" s="2">
        <f>C14</f>
        <v>100000</v>
      </c>
      <c r="F4" s="43" t="s">
        <v>5</v>
      </c>
      <c r="G4" s="43"/>
      <c r="H4" s="2">
        <v>40000</v>
      </c>
      <c r="I4" s="2">
        <f>D25</f>
        <v>10900</v>
      </c>
    </row>
    <row r="5" spans="1:9" ht="18" customHeight="1">
      <c r="A5" s="41" t="s">
        <v>6</v>
      </c>
      <c r="B5" s="42"/>
      <c r="C5" s="2">
        <v>100000</v>
      </c>
      <c r="D5" s="2">
        <f>C15+C16</f>
        <v>393000</v>
      </c>
      <c r="F5" s="43" t="s">
        <v>7</v>
      </c>
      <c r="G5" s="43"/>
      <c r="H5" s="2">
        <v>250000</v>
      </c>
      <c r="I5" s="2">
        <f>D33</f>
        <v>550720</v>
      </c>
    </row>
    <row r="6" spans="1:9" ht="18" customHeight="1">
      <c r="A6" s="44" t="s">
        <v>8</v>
      </c>
      <c r="B6" s="45"/>
      <c r="C6" s="2">
        <v>0</v>
      </c>
      <c r="D6" s="2">
        <v>0</v>
      </c>
      <c r="F6" s="43" t="s">
        <v>9</v>
      </c>
      <c r="G6" s="43"/>
      <c r="H6" s="2">
        <v>50000</v>
      </c>
      <c r="I6" s="2">
        <f>I29</f>
        <v>38728</v>
      </c>
    </row>
    <row r="7" spans="1:9" ht="18" customHeight="1">
      <c r="A7" s="52" t="s">
        <v>53</v>
      </c>
      <c r="B7" s="53"/>
      <c r="C7" s="2">
        <v>0</v>
      </c>
      <c r="D7" s="2">
        <f>C17</f>
        <v>87585</v>
      </c>
      <c r="F7" s="43" t="s">
        <v>10</v>
      </c>
      <c r="G7" s="43"/>
      <c r="H7" s="2">
        <v>40000</v>
      </c>
      <c r="I7" s="2">
        <f>D41</f>
        <v>33410</v>
      </c>
    </row>
    <row r="8" spans="1:9" ht="18" customHeight="1">
      <c r="A8" s="50" t="s">
        <v>30</v>
      </c>
      <c r="B8" s="51"/>
      <c r="C8" s="2">
        <v>120000</v>
      </c>
      <c r="D8" s="2">
        <f>I19</f>
        <v>120000</v>
      </c>
      <c r="F8" s="43" t="s">
        <v>11</v>
      </c>
      <c r="G8" s="43"/>
      <c r="H8" s="2">
        <v>116395</v>
      </c>
      <c r="I8" s="2">
        <v>0</v>
      </c>
    </row>
    <row r="9" spans="1:9" ht="18" customHeight="1">
      <c r="A9" s="43" t="s">
        <v>12</v>
      </c>
      <c r="B9" s="43"/>
      <c r="C9" s="2">
        <v>176395</v>
      </c>
      <c r="D9" s="2">
        <v>176395</v>
      </c>
      <c r="F9" s="43" t="s">
        <v>28</v>
      </c>
      <c r="G9" s="43"/>
      <c r="H9" s="2">
        <v>0</v>
      </c>
      <c r="I9" s="2">
        <f>I32</f>
        <v>0</v>
      </c>
    </row>
    <row r="10" spans="1:9" ht="18" customHeight="1">
      <c r="A10" s="43" t="s">
        <v>13</v>
      </c>
      <c r="B10" s="43"/>
      <c r="C10" s="2">
        <v>0</v>
      </c>
      <c r="D10" s="2">
        <v>11</v>
      </c>
      <c r="F10" s="43" t="s">
        <v>19</v>
      </c>
      <c r="G10" s="43"/>
      <c r="H10" s="2">
        <v>0</v>
      </c>
      <c r="I10" s="2">
        <v>243233</v>
      </c>
    </row>
    <row r="11" spans="1:9" ht="18" customHeight="1">
      <c r="A11" s="43" t="s">
        <v>20</v>
      </c>
      <c r="B11" s="43"/>
      <c r="C11" s="2">
        <f>SUM(C4:C10)</f>
        <v>496395</v>
      </c>
      <c r="D11" s="2">
        <f>SUM(D4:D10)</f>
        <v>876991</v>
      </c>
      <c r="F11" s="43" t="s">
        <v>14</v>
      </c>
      <c r="G11" s="43"/>
      <c r="H11" s="2">
        <f>SUM(H4:H10)</f>
        <v>496395</v>
      </c>
      <c r="I11" s="2">
        <f>SUM(I4:I10)</f>
        <v>876991</v>
      </c>
    </row>
    <row r="12" spans="1:9" ht="18" customHeight="1">
      <c r="A12" s="12"/>
      <c r="B12" s="12"/>
      <c r="F12" s="11"/>
      <c r="G12" s="11"/>
      <c r="H12" s="9"/>
      <c r="I12" s="9"/>
    </row>
    <row r="13" spans="1:7" ht="18" customHeight="1">
      <c r="A13" s="46" t="s">
        <v>24</v>
      </c>
      <c r="B13" s="47"/>
      <c r="C13" s="9"/>
      <c r="D13" s="9"/>
      <c r="E13" s="6"/>
      <c r="F13" s="48" t="s">
        <v>31</v>
      </c>
      <c r="G13" s="48"/>
    </row>
    <row r="14" spans="1:9" ht="18" customHeight="1">
      <c r="A14" s="24" t="s">
        <v>32</v>
      </c>
      <c r="B14" s="40"/>
      <c r="C14" s="2">
        <v>100000</v>
      </c>
      <c r="D14" s="17" t="s">
        <v>33</v>
      </c>
      <c r="F14" s="2"/>
      <c r="G14" s="24" t="s">
        <v>35</v>
      </c>
      <c r="H14" s="25"/>
      <c r="I14" s="2">
        <v>30000</v>
      </c>
    </row>
    <row r="15" spans="1:9" ht="18" customHeight="1">
      <c r="A15" s="24" t="s">
        <v>6</v>
      </c>
      <c r="B15" s="24"/>
      <c r="C15" s="2">
        <f>359000-166000</f>
        <v>193000</v>
      </c>
      <c r="D15" s="17" t="s">
        <v>33</v>
      </c>
      <c r="F15" s="2"/>
      <c r="G15" s="24" t="s">
        <v>36</v>
      </c>
      <c r="H15" s="25"/>
      <c r="I15" s="2">
        <v>30000</v>
      </c>
    </row>
    <row r="16" spans="1:9" ht="18" customHeight="1">
      <c r="A16" s="26" t="s">
        <v>42</v>
      </c>
      <c r="B16" s="27"/>
      <c r="C16" s="2">
        <v>200000</v>
      </c>
      <c r="D16" s="8" t="s">
        <v>43</v>
      </c>
      <c r="F16" s="2"/>
      <c r="G16" s="24" t="s">
        <v>37</v>
      </c>
      <c r="H16" s="25"/>
      <c r="I16" s="2">
        <v>30000</v>
      </c>
    </row>
    <row r="17" spans="1:9" ht="18" customHeight="1">
      <c r="A17" s="26" t="s">
        <v>51</v>
      </c>
      <c r="B17" s="27"/>
      <c r="C17" s="2">
        <v>87585</v>
      </c>
      <c r="D17" s="8" t="s">
        <v>52</v>
      </c>
      <c r="F17" s="2"/>
      <c r="G17" s="24" t="s">
        <v>39</v>
      </c>
      <c r="H17" s="25"/>
      <c r="I17" s="2">
        <v>30000</v>
      </c>
    </row>
    <row r="18" spans="6:9" ht="18" customHeight="1">
      <c r="F18" s="2"/>
      <c r="G18" s="24"/>
      <c r="H18" s="25"/>
      <c r="I18" s="2"/>
    </row>
    <row r="19" spans="6:9" ht="18" customHeight="1">
      <c r="F19" s="8" t="s">
        <v>25</v>
      </c>
      <c r="G19" s="39"/>
      <c r="H19" s="40"/>
      <c r="I19" s="21">
        <f>SUM(I14:I18)</f>
        <v>120000</v>
      </c>
    </row>
    <row r="20" spans="1:9" ht="18" customHeight="1">
      <c r="A20" s="38" t="s">
        <v>15</v>
      </c>
      <c r="B20" s="38"/>
      <c r="F20" s="6"/>
      <c r="G20" s="6"/>
      <c r="H20" s="20"/>
      <c r="I20" s="20"/>
    </row>
    <row r="21" spans="1:9" ht="18" customHeight="1">
      <c r="A21" s="32" t="s">
        <v>5</v>
      </c>
      <c r="B21" s="32"/>
      <c r="F21" s="32" t="s">
        <v>9</v>
      </c>
      <c r="G21" s="32"/>
      <c r="H21" s="15"/>
      <c r="I21" s="15"/>
    </row>
    <row r="22" spans="1:9" ht="18" customHeight="1">
      <c r="A22" s="7">
        <v>41473</v>
      </c>
      <c r="B22" s="26" t="s">
        <v>22</v>
      </c>
      <c r="C22" s="35"/>
      <c r="D22" s="2">
        <v>0</v>
      </c>
      <c r="F22" s="4">
        <v>41802</v>
      </c>
      <c r="G22" s="24" t="s">
        <v>41</v>
      </c>
      <c r="H22" s="24"/>
      <c r="I22" s="2">
        <v>8950</v>
      </c>
    </row>
    <row r="23" spans="1:9" ht="18" customHeight="1">
      <c r="A23" s="7"/>
      <c r="B23" s="26" t="s">
        <v>21</v>
      </c>
      <c r="C23" s="35"/>
      <c r="D23" s="2">
        <v>2500</v>
      </c>
      <c r="F23" s="4">
        <v>41949</v>
      </c>
      <c r="G23" s="24" t="s">
        <v>44</v>
      </c>
      <c r="H23" s="24"/>
      <c r="I23" s="2">
        <f>4180+3710+6000</f>
        <v>13890</v>
      </c>
    </row>
    <row r="24" spans="1:9" ht="18" customHeight="1">
      <c r="A24" s="13"/>
      <c r="B24" s="26" t="s">
        <v>58</v>
      </c>
      <c r="C24" s="35"/>
      <c r="D24" s="2">
        <v>8400</v>
      </c>
      <c r="F24" s="4">
        <v>41675</v>
      </c>
      <c r="G24" s="24" t="s">
        <v>46</v>
      </c>
      <c r="H24" s="24"/>
      <c r="I24" s="2">
        <f>10388+1150+3150+1200</f>
        <v>15888</v>
      </c>
    </row>
    <row r="25" spans="1:9" ht="18" customHeight="1">
      <c r="A25" s="14" t="s">
        <v>18</v>
      </c>
      <c r="B25" s="26"/>
      <c r="C25" s="35"/>
      <c r="D25" s="2">
        <f>SUM(D22:D24)</f>
        <v>10900</v>
      </c>
      <c r="F25" s="4"/>
      <c r="G25" s="24"/>
      <c r="H25" s="24"/>
      <c r="I25" s="2"/>
    </row>
    <row r="26" spans="1:9" ht="18" customHeight="1">
      <c r="A26" s="5"/>
      <c r="B26" s="5"/>
      <c r="C26" s="19"/>
      <c r="D26" s="19"/>
      <c r="F26" s="4"/>
      <c r="G26" s="33"/>
      <c r="H26" s="34"/>
      <c r="I26" s="2"/>
    </row>
    <row r="27" spans="1:9" ht="18" customHeight="1">
      <c r="A27" s="37" t="s">
        <v>7</v>
      </c>
      <c r="B27" s="37"/>
      <c r="C27" s="16"/>
      <c r="D27" s="9"/>
      <c r="F27" s="4"/>
      <c r="G27" s="33"/>
      <c r="H27" s="34"/>
      <c r="I27" s="2"/>
    </row>
    <row r="28" spans="1:9" ht="18" customHeight="1">
      <c r="A28" s="7">
        <v>41437</v>
      </c>
      <c r="B28" s="23" t="s">
        <v>54</v>
      </c>
      <c r="C28" s="23"/>
      <c r="D28" s="2">
        <f>6540+4180+80000</f>
        <v>90720</v>
      </c>
      <c r="F28" s="4"/>
      <c r="G28" s="33"/>
      <c r="H28" s="34"/>
      <c r="I28" s="2"/>
    </row>
    <row r="29" spans="1:9" ht="18" customHeight="1">
      <c r="A29" s="7">
        <v>41584</v>
      </c>
      <c r="B29" s="23" t="s">
        <v>57</v>
      </c>
      <c r="C29" s="23"/>
      <c r="D29" s="2">
        <v>230000</v>
      </c>
      <c r="F29" s="8" t="s">
        <v>18</v>
      </c>
      <c r="G29" s="26"/>
      <c r="H29" s="27"/>
      <c r="I29" s="2">
        <f>SUM(I22:I28)</f>
        <v>38728</v>
      </c>
    </row>
    <row r="30" spans="1:4" ht="18" customHeight="1">
      <c r="A30" s="7">
        <v>41584</v>
      </c>
      <c r="B30" s="31" t="s">
        <v>54</v>
      </c>
      <c r="C30" s="31"/>
      <c r="D30" s="2">
        <f>85000</f>
        <v>85000</v>
      </c>
    </row>
    <row r="31" spans="1:9" ht="18" customHeight="1">
      <c r="A31" s="7">
        <v>41675</v>
      </c>
      <c r="B31" s="23" t="s">
        <v>54</v>
      </c>
      <c r="C31" s="23"/>
      <c r="D31" s="2">
        <v>65000</v>
      </c>
      <c r="F31" s="36" t="s">
        <v>29</v>
      </c>
      <c r="G31" s="36"/>
      <c r="H31" s="9"/>
      <c r="I31" s="9"/>
    </row>
    <row r="32" spans="1:9" ht="18" customHeight="1">
      <c r="A32" s="7">
        <v>41703</v>
      </c>
      <c r="B32" s="31" t="s">
        <v>55</v>
      </c>
      <c r="C32" s="31"/>
      <c r="D32" s="2">
        <v>80000</v>
      </c>
      <c r="F32" s="7"/>
      <c r="G32" s="23"/>
      <c r="H32" s="23"/>
      <c r="I32" s="22">
        <v>0</v>
      </c>
    </row>
    <row r="33" spans="1:4" ht="18" customHeight="1">
      <c r="A33" s="8" t="s">
        <v>18</v>
      </c>
      <c r="B33" s="24"/>
      <c r="C33" s="24"/>
      <c r="D33" s="2">
        <f>SUM(D28:D32)</f>
        <v>550720</v>
      </c>
    </row>
    <row r="34" spans="4:9" ht="21.75" customHeight="1">
      <c r="D34" s="19"/>
      <c r="F34" s="30" t="s">
        <v>38</v>
      </c>
      <c r="G34" s="30"/>
      <c r="H34" s="9"/>
      <c r="I34" s="9"/>
    </row>
    <row r="35" spans="1:9" ht="18" customHeight="1">
      <c r="A35" s="32" t="s">
        <v>10</v>
      </c>
      <c r="B35" s="32"/>
      <c r="F35" s="24" t="s">
        <v>26</v>
      </c>
      <c r="G35" s="25"/>
      <c r="H35" s="8">
        <v>100000</v>
      </c>
      <c r="I35" s="17" t="s">
        <v>34</v>
      </c>
    </row>
    <row r="36" spans="1:9" ht="18" customHeight="1">
      <c r="A36" s="3"/>
      <c r="B36" s="26" t="s">
        <v>23</v>
      </c>
      <c r="C36" s="27"/>
      <c r="D36" s="2">
        <f>6000+7350</f>
        <v>13350</v>
      </c>
      <c r="F36" s="24" t="s">
        <v>27</v>
      </c>
      <c r="G36" s="25"/>
      <c r="H36" s="8">
        <v>126363</v>
      </c>
      <c r="I36" s="17" t="s">
        <v>34</v>
      </c>
    </row>
    <row r="37" spans="1:9" ht="18" customHeight="1">
      <c r="A37" s="3"/>
      <c r="B37" s="28" t="s">
        <v>16</v>
      </c>
      <c r="C37" s="28"/>
      <c r="D37" s="2">
        <v>9430</v>
      </c>
      <c r="F37" s="6"/>
      <c r="G37" s="9"/>
      <c r="H37" s="9"/>
      <c r="I37" s="9"/>
    </row>
    <row r="38" spans="1:9" ht="18" customHeight="1">
      <c r="A38" s="3"/>
      <c r="B38" s="28" t="s">
        <v>17</v>
      </c>
      <c r="C38" s="28"/>
      <c r="D38" s="2">
        <v>10000</v>
      </c>
      <c r="F38" s="29" t="s">
        <v>47</v>
      </c>
      <c r="G38" s="29"/>
      <c r="H38" s="29"/>
      <c r="I38" s="29"/>
    </row>
    <row r="39" spans="1:9" ht="18" customHeight="1">
      <c r="A39" s="4"/>
      <c r="B39" s="24" t="s">
        <v>45</v>
      </c>
      <c r="C39" s="24"/>
      <c r="D39" s="2">
        <v>630</v>
      </c>
      <c r="F39" s="29" t="s">
        <v>48</v>
      </c>
      <c r="G39" s="29"/>
      <c r="H39" s="29"/>
      <c r="I39" s="29"/>
    </row>
    <row r="40" spans="1:9" ht="18" customHeight="1">
      <c r="A40" s="4"/>
      <c r="B40" s="24"/>
      <c r="C40" s="24"/>
      <c r="D40" s="2"/>
      <c r="F40" s="29" t="s">
        <v>49</v>
      </c>
      <c r="G40" s="29"/>
      <c r="H40" s="29"/>
      <c r="I40" s="29"/>
    </row>
    <row r="41" spans="1:9" ht="18" customHeight="1">
      <c r="A41" s="4" t="s">
        <v>18</v>
      </c>
      <c r="B41" s="15"/>
      <c r="C41" s="10"/>
      <c r="D41" s="2">
        <f>SUM(D36:D40)</f>
        <v>33410</v>
      </c>
      <c r="F41" s="29" t="s">
        <v>50</v>
      </c>
      <c r="G41" s="29"/>
      <c r="H41" s="29"/>
      <c r="I41" s="29"/>
    </row>
    <row r="42" spans="6:9" ht="18" customHeight="1">
      <c r="F42" s="29" t="s">
        <v>56</v>
      </c>
      <c r="G42" s="29"/>
      <c r="H42" s="29"/>
      <c r="I42" s="29"/>
    </row>
    <row r="43" spans="8:9" ht="18" customHeight="1">
      <c r="H43" s="1"/>
      <c r="I43" s="1"/>
    </row>
    <row r="44" spans="6:9" ht="18" customHeight="1">
      <c r="F44" s="29"/>
      <c r="G44" s="29"/>
      <c r="H44" s="29"/>
      <c r="I44" s="29"/>
    </row>
  </sheetData>
  <sheetProtection/>
  <mergeCells count="70">
    <mergeCell ref="A1:I1"/>
    <mergeCell ref="A3:B3"/>
    <mergeCell ref="F3:G3"/>
    <mergeCell ref="A4:B4"/>
    <mergeCell ref="F4:G4"/>
    <mergeCell ref="F10:G10"/>
    <mergeCell ref="F8:G8"/>
    <mergeCell ref="A8:B8"/>
    <mergeCell ref="F7:G7"/>
    <mergeCell ref="A7:B7"/>
    <mergeCell ref="A10:B10"/>
    <mergeCell ref="A9:B9"/>
    <mergeCell ref="F44:I44"/>
    <mergeCell ref="A17:B17"/>
    <mergeCell ref="A11:B11"/>
    <mergeCell ref="F9:G9"/>
    <mergeCell ref="G24:H24"/>
    <mergeCell ref="B24:C24"/>
    <mergeCell ref="G25:H25"/>
    <mergeCell ref="F11:G11"/>
    <mergeCell ref="A5:B5"/>
    <mergeCell ref="F5:G5"/>
    <mergeCell ref="G17:H17"/>
    <mergeCell ref="A6:B6"/>
    <mergeCell ref="F6:G6"/>
    <mergeCell ref="G18:H18"/>
    <mergeCell ref="A13:B13"/>
    <mergeCell ref="F13:G13"/>
    <mergeCell ref="A14:B14"/>
    <mergeCell ref="G14:H14"/>
    <mergeCell ref="F42:I42"/>
    <mergeCell ref="F40:I40"/>
    <mergeCell ref="F41:I41"/>
    <mergeCell ref="G29:H29"/>
    <mergeCell ref="B33:C33"/>
    <mergeCell ref="F21:G21"/>
    <mergeCell ref="G23:H23"/>
    <mergeCell ref="A21:B21"/>
    <mergeCell ref="B23:C23"/>
    <mergeCell ref="A20:B20"/>
    <mergeCell ref="G16:H16"/>
    <mergeCell ref="A15:B15"/>
    <mergeCell ref="A16:B16"/>
    <mergeCell ref="B29:C29"/>
    <mergeCell ref="B25:C25"/>
    <mergeCell ref="G22:H22"/>
    <mergeCell ref="G15:H15"/>
    <mergeCell ref="G19:H19"/>
    <mergeCell ref="B28:C28"/>
    <mergeCell ref="G27:H27"/>
    <mergeCell ref="B22:C22"/>
    <mergeCell ref="G26:H26"/>
    <mergeCell ref="F36:G36"/>
    <mergeCell ref="F31:G31"/>
    <mergeCell ref="G28:H28"/>
    <mergeCell ref="A27:B27"/>
    <mergeCell ref="B30:C30"/>
    <mergeCell ref="B40:C40"/>
    <mergeCell ref="F34:G34"/>
    <mergeCell ref="B32:C32"/>
    <mergeCell ref="B38:C38"/>
    <mergeCell ref="F39:I39"/>
    <mergeCell ref="A35:B35"/>
    <mergeCell ref="B31:C31"/>
    <mergeCell ref="F35:G35"/>
    <mergeCell ref="B39:C39"/>
    <mergeCell ref="B36:C36"/>
    <mergeCell ref="B37:C37"/>
    <mergeCell ref="G32:H32"/>
    <mergeCell ref="F38:I38"/>
  </mergeCells>
  <printOptions/>
  <pageMargins left="0.3937007874015748" right="0.31496062992125984" top="0.58" bottom="0.7480314960629921" header="0.31496062992125984" footer="0.31496062992125984"/>
  <pageSetup horizontalDpi="300" verticalDpi="300" orientation="portrait" paperSize="9" r:id="rId1"/>
  <headerFooter>
    <oddFooter>&amp;C-5-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</dc:creator>
  <cp:keywords/>
  <dc:description/>
  <cp:lastModifiedBy>栗林康彦</cp:lastModifiedBy>
  <cp:lastPrinted>2014-05-02T05:08:43Z</cp:lastPrinted>
  <dcterms:created xsi:type="dcterms:W3CDTF">2010-05-08T21:25:13Z</dcterms:created>
  <dcterms:modified xsi:type="dcterms:W3CDTF">2014-07-07T00:30:46Z</dcterms:modified>
  <cp:category/>
  <cp:version/>
  <cp:contentType/>
  <cp:contentStatus/>
</cp:coreProperties>
</file>